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34" documentId="8_{ABF66783-F1A8-459F-A31F-287763D12A71}" xr6:coauthVersionLast="45" xr6:coauthVersionMax="45" xr10:uidLastSave="{B328C68F-2E72-4081-902E-30005115128F}"/>
  <bookViews>
    <workbookView xWindow="-108" yWindow="-108" windowWidth="22320" windowHeight="13176" xr2:uid="{00000000-000D-0000-FFFF-FFFF00000000}"/>
  </bookViews>
  <sheets>
    <sheet name="Search Strategy" sheetId="3" r:id="rId1"/>
    <sheet name="Resul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H9" i="3" s="1"/>
  <c r="E9" i="3"/>
  <c r="I9" i="3" s="1"/>
  <c r="J9" i="3" s="1"/>
  <c r="F8" i="3"/>
  <c r="G8" i="3" s="1"/>
  <c r="E8" i="3"/>
  <c r="I8" i="3" s="1"/>
  <c r="J8" i="3" s="1"/>
  <c r="F7" i="3"/>
  <c r="H7" i="3" s="1"/>
  <c r="E7" i="3"/>
  <c r="I7" i="3" s="1"/>
  <c r="J7" i="3" s="1"/>
  <c r="F6" i="3"/>
  <c r="G6" i="3" s="1"/>
  <c r="E6" i="3"/>
  <c r="I6" i="3" s="1"/>
  <c r="J6" i="3" s="1"/>
  <c r="F60" i="1"/>
  <c r="G60" i="1"/>
  <c r="E60" i="1"/>
  <c r="D60" i="1"/>
  <c r="C60" i="1"/>
  <c r="G7" i="3" l="1"/>
  <c r="K7" i="3" s="1"/>
  <c r="H6" i="3"/>
  <c r="K8" i="3"/>
  <c r="L8" i="3"/>
  <c r="K6" i="3"/>
  <c r="L6" i="3"/>
  <c r="H8" i="3"/>
  <c r="G9" i="3"/>
  <c r="L7" i="3" l="1"/>
  <c r="K9" i="3"/>
  <c r="L9" i="3"/>
</calcChain>
</file>

<file path=xl/sharedStrings.xml><?xml version="1.0" encoding="utf-8"?>
<sst xmlns="http://schemas.openxmlformats.org/spreadsheetml/2006/main" count="92" uniqueCount="92">
  <si>
    <t>studyID</t>
  </si>
  <si>
    <t>PMID</t>
  </si>
  <si>
    <t>Focused search for primary studies (n=35)</t>
  </si>
  <si>
    <t>Systematic review reference search (n=20)</t>
  </si>
  <si>
    <t>Tools reference search (n=4)</t>
  </si>
  <si>
    <t>Besen 2015</t>
  </si>
  <si>
    <t>Beneciuk 2017</t>
  </si>
  <si>
    <t>Bishop 2015</t>
  </si>
  <si>
    <t>Butler 2007</t>
  </si>
  <si>
    <t>Carriere 2015</t>
  </si>
  <si>
    <t>Demmelmaier 2010</t>
  </si>
  <si>
    <t>Dionne 1997</t>
  </si>
  <si>
    <t>Downie 2016</t>
  </si>
  <si>
    <t>Du Bois 2008</t>
  </si>
  <si>
    <t>Enthoven 2006</t>
  </si>
  <si>
    <t>Enthoven 2016</t>
  </si>
  <si>
    <t>Foster 2008</t>
  </si>
  <si>
    <t>George 2010</t>
  </si>
  <si>
    <t>Gervais 1991</t>
  </si>
  <si>
    <t>Glattacker 2013</t>
  </si>
  <si>
    <t>Goldstein 2002</t>
  </si>
  <si>
    <t>Gross 2010</t>
  </si>
  <si>
    <t>Grotle 2006</t>
  </si>
  <si>
    <t>Haas 2014</t>
  </si>
  <si>
    <t>Hagen 2005</t>
  </si>
  <si>
    <t>Haldorsen 1998</t>
  </si>
  <si>
    <t>Hazard 1996</t>
  </si>
  <si>
    <t>Henschke 2008</t>
  </si>
  <si>
    <t>Heymans 2006</t>
  </si>
  <si>
    <t>Hildebrandt 1997</t>
  </si>
  <si>
    <t>Jellema 2002</t>
  </si>
  <si>
    <t>Jensen 2000</t>
  </si>
  <si>
    <t>Jensen 2013</t>
  </si>
  <si>
    <t>Karjalainen 2003</t>
  </si>
  <si>
    <t>Kongsted 2014</t>
  </si>
  <si>
    <t>Leboeuf-Yde 2004</t>
  </si>
  <si>
    <t>Lindell 2010</t>
  </si>
  <si>
    <t>Macedo 2014</t>
  </si>
  <si>
    <t>Magnussen 2007</t>
  </si>
  <si>
    <t>Michaelson 2004</t>
  </si>
  <si>
    <t>Myers 2007</t>
  </si>
  <si>
    <t>Niemisto 2004</t>
  </si>
  <si>
    <t>Opsahl 2016</t>
  </si>
  <si>
    <t>Opsommer 2017</t>
  </si>
  <si>
    <t>Petersen 2007</t>
  </si>
  <si>
    <t>Rasmussen-Barr 2012</t>
  </si>
  <si>
    <t>Reeser 2001</t>
  </si>
  <si>
    <t>Reiso 2003</t>
  </si>
  <si>
    <t>Reme 2009</t>
  </si>
  <si>
    <t>Rundell 2017</t>
  </si>
  <si>
    <t>Sandstrom 1986</t>
  </si>
  <si>
    <t>Schultz 2004</t>
  </si>
  <si>
    <t>Shaw 2009</t>
  </si>
  <si>
    <t>Sherman 2009</t>
  </si>
  <si>
    <t>Steenstra 2005</t>
  </si>
  <si>
    <t>Tran 2015</t>
  </si>
  <si>
    <t>Truchon 2012</t>
  </si>
  <si>
    <t>Turner 2008</t>
  </si>
  <si>
    <t>Underwood 2007</t>
  </si>
  <si>
    <t>Van Hooff 2014</t>
  </si>
  <si>
    <t>van Wijk 2008</t>
  </si>
  <si>
    <t>Yelland 2006</t>
  </si>
  <si>
    <t>Young Casey 2008</t>
  </si>
  <si>
    <t>TOTAL</t>
  </si>
  <si>
    <t>NOT IN MEDLINE:</t>
  </si>
  <si>
    <t>Harkapaa 1996</t>
  </si>
  <si>
    <t>Morlock 2002</t>
  </si>
  <si>
    <t>SEARCH STRATEGY</t>
  </si>
  <si>
    <t># results (no filter)</t>
  </si>
  <si>
    <t># results (with filter)</t>
  </si>
  <si>
    <t>a (true positive)</t>
  </si>
  <si>
    <t>b (false positive)</t>
  </si>
  <si>
    <t>c (false negative)</t>
  </si>
  <si>
    <t>d (true negative)</t>
  </si>
  <si>
    <t>Comprehensiveness/Sensitivity/Recall - a/(a+c)</t>
  </si>
  <si>
    <t>Efficiency/Precision - a/(a+b)</t>
  </si>
  <si>
    <t>Number Needed to Read - 1/(a/(a+b))</t>
  </si>
  <si>
    <t>Specificity - d/(b+d)</t>
  </si>
  <si>
    <t>Accuracy - (a+d)/(a+b+c+d)</t>
  </si>
  <si>
    <t>Hedges Optimized</t>
  </si>
  <si>
    <t>Inclusive General</t>
  </si>
  <si>
    <t>Combined Hedges + Natural History</t>
  </si>
  <si>
    <t>Found in PubMed</t>
  </si>
  <si>
    <t>Found in Ovid MEDLINE</t>
  </si>
  <si>
    <t>Paired with focused search (back pain + expectations)</t>
  </si>
  <si>
    <t>Total in reference standard (EndNote)</t>
  </si>
  <si>
    <t>Hand searching, reference searching, forward searching, and personal files (n=18)</t>
  </si>
  <si>
    <r>
      <t xml:space="preserve">Broad search for primary studies (n=53) </t>
    </r>
    <r>
      <rPr>
        <b/>
        <i/>
        <sz val="11"/>
        <color theme="1"/>
        <rFont val="Calibri"/>
        <family val="2"/>
        <scheme val="minor"/>
      </rPr>
      <t>(hypothetical)†</t>
    </r>
  </si>
  <si>
    <t>Irvin</t>
  </si>
  <si>
    <t>Search methods for prognostic factor systematic reviews: a methodologic investigation</t>
  </si>
  <si>
    <t>Leah Boulos; Rachel Ogilvie; Jill A. Hayden</t>
  </si>
  <si>
    <t>Appendix D: Associated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</si>
</sst>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9" fontId="2" fillId="2" borderId="1" xfId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Normal="100" workbookViewId="0">
      <selection activeCell="B3" sqref="B3"/>
    </sheetView>
  </sheetViews>
  <sheetFormatPr defaultRowHeight="14.4" x14ac:dyDescent="0.3"/>
  <cols>
    <col min="1" max="1" width="49.44140625" bestFit="1" customWidth="1"/>
    <col min="2" max="12" width="19.109375" customWidth="1"/>
  </cols>
  <sheetData>
    <row r="1" spans="1:12" x14ac:dyDescent="0.3">
      <c r="A1" s="2" t="s">
        <v>89</v>
      </c>
    </row>
    <row r="2" spans="1:12" x14ac:dyDescent="0.3">
      <c r="A2" t="s">
        <v>90</v>
      </c>
    </row>
    <row r="3" spans="1:12" x14ac:dyDescent="0.3">
      <c r="A3" t="s">
        <v>91</v>
      </c>
    </row>
    <row r="5" spans="1:12" ht="43.2" x14ac:dyDescent="0.3">
      <c r="A5" s="3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5" t="s">
        <v>74</v>
      </c>
      <c r="I5" s="5" t="s">
        <v>75</v>
      </c>
      <c r="J5" s="6" t="s">
        <v>76</v>
      </c>
      <c r="K5" s="5" t="s">
        <v>77</v>
      </c>
      <c r="L5" s="5" t="s">
        <v>78</v>
      </c>
    </row>
    <row r="6" spans="1:12" x14ac:dyDescent="0.3">
      <c r="A6" s="7" t="s">
        <v>88</v>
      </c>
      <c r="B6" s="13">
        <v>3831</v>
      </c>
      <c r="C6" s="13">
        <v>1346</v>
      </c>
      <c r="D6" s="14">
        <v>246</v>
      </c>
      <c r="E6" s="13">
        <f>C6-D6</f>
        <v>1100</v>
      </c>
      <c r="F6" s="14">
        <f>272-D6</f>
        <v>26</v>
      </c>
      <c r="G6" s="13">
        <f>B6-(C6+F6)</f>
        <v>2459</v>
      </c>
      <c r="H6" s="15">
        <f>D6/(D6+F6)</f>
        <v>0.90441176470588236</v>
      </c>
      <c r="I6" s="15">
        <f>D6/(D6+E6)</f>
        <v>0.18276374442793461</v>
      </c>
      <c r="J6" s="16">
        <f>1/I6</f>
        <v>5.4715447154471546</v>
      </c>
      <c r="K6" s="15">
        <f>G6/(E6+G6)</f>
        <v>0.69092441697105933</v>
      </c>
      <c r="L6" s="15">
        <f>(D6+G6)/(D6+E6+F6+G6)</f>
        <v>0.70608196293395975</v>
      </c>
    </row>
    <row r="7" spans="1:12" x14ac:dyDescent="0.3">
      <c r="A7" s="8" t="s">
        <v>79</v>
      </c>
      <c r="B7" s="13">
        <v>3831</v>
      </c>
      <c r="C7" s="17">
        <v>966</v>
      </c>
      <c r="D7" s="18">
        <v>199</v>
      </c>
      <c r="E7" s="17">
        <f>C7-D7</f>
        <v>767</v>
      </c>
      <c r="F7" s="14">
        <f>272-D7</f>
        <v>73</v>
      </c>
      <c r="G7" s="17">
        <f>B7-(C7+F7)</f>
        <v>2792</v>
      </c>
      <c r="H7" s="19">
        <f>D7/(D7+F7)</f>
        <v>0.73161764705882348</v>
      </c>
      <c r="I7" s="19">
        <f>D7/(D7+E7)</f>
        <v>0.20600414078674947</v>
      </c>
      <c r="J7" s="20">
        <f>1/I7</f>
        <v>4.8542713567839195</v>
      </c>
      <c r="K7" s="19">
        <f>G7/(E7+G7)</f>
        <v>0.78449002528800227</v>
      </c>
      <c r="L7" s="19">
        <f>(D7+G7)/(D7+E7+F7+G7)</f>
        <v>0.78073610023492557</v>
      </c>
    </row>
    <row r="8" spans="1:12" x14ac:dyDescent="0.3">
      <c r="A8" s="8" t="s">
        <v>80</v>
      </c>
      <c r="B8" s="13">
        <v>3831</v>
      </c>
      <c r="C8" s="17">
        <v>1150</v>
      </c>
      <c r="D8" s="18">
        <v>232</v>
      </c>
      <c r="E8" s="17">
        <f>C8-D8</f>
        <v>918</v>
      </c>
      <c r="F8" s="14">
        <f>272-D8</f>
        <v>40</v>
      </c>
      <c r="G8" s="17">
        <f>B8-(C8+F8)</f>
        <v>2641</v>
      </c>
      <c r="H8" s="19">
        <f>D8/(D8+F8)</f>
        <v>0.8529411764705882</v>
      </c>
      <c r="I8" s="19">
        <f>D8/(D8+E8)</f>
        <v>0.20173913043478262</v>
      </c>
      <c r="J8" s="20">
        <f>1/I8</f>
        <v>4.9568965517241379</v>
      </c>
      <c r="K8" s="19">
        <f>G8/(E8+G8)</f>
        <v>0.74206237707221134</v>
      </c>
      <c r="L8" s="19">
        <f>(D8+G8)/(D8+E8+F8+G8)</f>
        <v>0.7499347428869747</v>
      </c>
    </row>
    <row r="9" spans="1:12" x14ac:dyDescent="0.3">
      <c r="A9" s="7" t="s">
        <v>81</v>
      </c>
      <c r="B9" s="13">
        <v>3831</v>
      </c>
      <c r="C9" s="17">
        <v>1382</v>
      </c>
      <c r="D9" s="18">
        <v>245</v>
      </c>
      <c r="E9" s="13">
        <f>C9-D9</f>
        <v>1137</v>
      </c>
      <c r="F9" s="14">
        <f>272-D9</f>
        <v>27</v>
      </c>
      <c r="G9" s="13">
        <f>B9-(C9+F9)</f>
        <v>2422</v>
      </c>
      <c r="H9" s="15">
        <f>D9/(D9+F9)</f>
        <v>0.90073529411764708</v>
      </c>
      <c r="I9" s="15">
        <f>D9/(D9+E9)</f>
        <v>0.1772793053545586</v>
      </c>
      <c r="J9" s="16">
        <f>1/I9</f>
        <v>5.6408163265306124</v>
      </c>
      <c r="K9" s="15">
        <f>G9/(E9+G9)</f>
        <v>0.68052823826917674</v>
      </c>
      <c r="L9" s="15">
        <f>(D9+G9)/(D9+E9+F9+G9)</f>
        <v>0.69616288175411123</v>
      </c>
    </row>
    <row r="10" spans="1:12" x14ac:dyDescent="0.3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3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3">
      <c r="A12" s="9" t="s">
        <v>85</v>
      </c>
      <c r="B12" s="14">
        <v>722</v>
      </c>
      <c r="C12" s="14"/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3">
      <c r="A13" s="9" t="s">
        <v>82</v>
      </c>
      <c r="B13" s="14">
        <v>676</v>
      </c>
      <c r="C13" s="14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3">
      <c r="A14" s="9" t="s">
        <v>83</v>
      </c>
      <c r="B14" s="14">
        <v>612</v>
      </c>
      <c r="C14" s="14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3">
      <c r="A15" s="9" t="s">
        <v>84</v>
      </c>
      <c r="B15" s="14">
        <v>272</v>
      </c>
      <c r="C15" s="21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3"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"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9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D20" s="7"/>
      <c r="E20" s="7"/>
      <c r="F20" s="7"/>
      <c r="G20" s="7"/>
      <c r="H20" s="7"/>
      <c r="I20" s="7"/>
      <c r="J20" s="7"/>
      <c r="K20" s="7"/>
      <c r="L20" s="7"/>
    </row>
  </sheetData>
  <pageMargins left="0.7" right="0.7" top="0.75" bottom="0.75" header="0.3" footer="0.3"/>
  <pageSetup orientation="landscape" r:id="rId1"/>
  <headerFooter>
    <oddHeader>&amp;L&amp;G&amp;R&amp;8Supplemental content to
J Med Libr Assoc. Jan;109(1):dx.doi.org/10.5195/jmla.2021.939
www.jmla.mlanet.org
© Boulos, Ogilvie, Hayden 2021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workbookViewId="0">
      <pane ySplit="1" topLeftCell="A2" activePane="bottomLeft" state="frozen"/>
      <selection pane="bottomLeft" activeCell="C1" sqref="C1:G1048576"/>
    </sheetView>
  </sheetViews>
  <sheetFormatPr defaultRowHeight="14.4" x14ac:dyDescent="0.3"/>
  <cols>
    <col min="1" max="1" width="21.109375" customWidth="1"/>
    <col min="2" max="2" width="10.109375" customWidth="1"/>
    <col min="3" max="7" width="21.109375" style="11" customWidth="1"/>
  </cols>
  <sheetData>
    <row r="1" spans="1:7" ht="57.6" x14ac:dyDescent="0.3">
      <c r="A1" s="1" t="s">
        <v>0</v>
      </c>
      <c r="B1" s="1" t="s">
        <v>1</v>
      </c>
      <c r="C1" s="10" t="s">
        <v>2</v>
      </c>
      <c r="D1" s="10" t="s">
        <v>3</v>
      </c>
      <c r="E1" s="10" t="s">
        <v>4</v>
      </c>
      <c r="F1" s="10" t="s">
        <v>86</v>
      </c>
      <c r="G1" s="10" t="s">
        <v>87</v>
      </c>
    </row>
    <row r="2" spans="1:7" x14ac:dyDescent="0.3">
      <c r="A2" t="s">
        <v>6</v>
      </c>
      <c r="B2">
        <v>27765643</v>
      </c>
      <c r="F2" s="11">
        <v>1</v>
      </c>
      <c r="G2" s="11">
        <v>1</v>
      </c>
    </row>
    <row r="3" spans="1:7" x14ac:dyDescent="0.3">
      <c r="A3" t="s">
        <v>5</v>
      </c>
      <c r="B3">
        <v>24846078</v>
      </c>
      <c r="C3" s="11">
        <v>1</v>
      </c>
      <c r="D3" s="11">
        <v>1</v>
      </c>
      <c r="G3" s="11">
        <v>1</v>
      </c>
    </row>
    <row r="4" spans="1:7" x14ac:dyDescent="0.3">
      <c r="A4" t="s">
        <v>7</v>
      </c>
      <c r="B4">
        <v>24901897</v>
      </c>
      <c r="F4" s="11">
        <v>1</v>
      </c>
    </row>
    <row r="5" spans="1:7" x14ac:dyDescent="0.3">
      <c r="A5" t="s">
        <v>8</v>
      </c>
      <c r="B5">
        <v>17293761</v>
      </c>
      <c r="D5" s="11">
        <v>1</v>
      </c>
    </row>
    <row r="6" spans="1:7" x14ac:dyDescent="0.3">
      <c r="A6" t="s">
        <v>9</v>
      </c>
      <c r="B6">
        <v>25252609</v>
      </c>
      <c r="F6" s="11">
        <v>1</v>
      </c>
    </row>
    <row r="7" spans="1:7" x14ac:dyDescent="0.3">
      <c r="A7" t="s">
        <v>10</v>
      </c>
      <c r="B7">
        <v>19633960</v>
      </c>
      <c r="C7" s="11">
        <v>1</v>
      </c>
      <c r="D7" s="11">
        <v>1</v>
      </c>
      <c r="G7" s="11">
        <v>1</v>
      </c>
    </row>
    <row r="8" spans="1:7" x14ac:dyDescent="0.3">
      <c r="A8" t="s">
        <v>11</v>
      </c>
      <c r="B8">
        <v>9048688</v>
      </c>
      <c r="F8" s="11">
        <v>1</v>
      </c>
      <c r="G8" s="11">
        <v>1</v>
      </c>
    </row>
    <row r="9" spans="1:7" x14ac:dyDescent="0.3">
      <c r="A9" t="s">
        <v>12</v>
      </c>
      <c r="B9">
        <v>26397929</v>
      </c>
      <c r="C9" s="11">
        <v>1</v>
      </c>
      <c r="G9" s="11">
        <v>1</v>
      </c>
    </row>
    <row r="10" spans="1:7" x14ac:dyDescent="0.3">
      <c r="A10" t="s">
        <v>13</v>
      </c>
      <c r="B10">
        <v>18172698</v>
      </c>
      <c r="F10" s="11">
        <v>1</v>
      </c>
      <c r="G10" s="11">
        <v>1</v>
      </c>
    </row>
    <row r="11" spans="1:7" x14ac:dyDescent="0.3">
      <c r="A11" t="s">
        <v>14</v>
      </c>
      <c r="B11">
        <v>16527402</v>
      </c>
      <c r="C11" s="11">
        <v>1</v>
      </c>
      <c r="D11" s="11">
        <v>1</v>
      </c>
      <c r="G11" s="11">
        <v>1</v>
      </c>
    </row>
    <row r="12" spans="1:7" x14ac:dyDescent="0.3">
      <c r="A12" t="s">
        <v>15</v>
      </c>
      <c r="B12">
        <v>27515678</v>
      </c>
      <c r="C12" s="11">
        <v>1</v>
      </c>
      <c r="E12" s="11">
        <v>1</v>
      </c>
      <c r="G12" s="11">
        <v>1</v>
      </c>
    </row>
    <row r="13" spans="1:7" x14ac:dyDescent="0.3">
      <c r="A13" t="s">
        <v>16</v>
      </c>
      <c r="B13">
        <v>18313853</v>
      </c>
      <c r="C13" s="11">
        <v>1</v>
      </c>
      <c r="D13" s="11">
        <v>1</v>
      </c>
      <c r="G13" s="11">
        <v>1</v>
      </c>
    </row>
    <row r="14" spans="1:7" x14ac:dyDescent="0.3">
      <c r="A14" t="s">
        <v>17</v>
      </c>
      <c r="B14">
        <v>20466596</v>
      </c>
      <c r="C14" s="11">
        <v>1</v>
      </c>
      <c r="G14" s="11">
        <v>1</v>
      </c>
    </row>
    <row r="15" spans="1:7" x14ac:dyDescent="0.3">
      <c r="A15" t="s">
        <v>18</v>
      </c>
      <c r="B15">
        <v>24242370</v>
      </c>
      <c r="C15" s="11">
        <v>1</v>
      </c>
      <c r="D15" s="11">
        <v>1</v>
      </c>
      <c r="G15" s="11">
        <v>1</v>
      </c>
    </row>
    <row r="16" spans="1:7" x14ac:dyDescent="0.3">
      <c r="A16" t="s">
        <v>19</v>
      </c>
      <c r="B16">
        <v>23450424</v>
      </c>
      <c r="C16" s="11">
        <v>1</v>
      </c>
      <c r="D16" s="11">
        <v>1</v>
      </c>
      <c r="G16" s="11">
        <v>1</v>
      </c>
    </row>
    <row r="17" spans="1:7" x14ac:dyDescent="0.3">
      <c r="A17" t="s">
        <v>20</v>
      </c>
      <c r="B17">
        <v>14589256</v>
      </c>
      <c r="C17" s="11">
        <v>1</v>
      </c>
      <c r="D17" s="11">
        <v>1</v>
      </c>
      <c r="G17" s="11">
        <v>1</v>
      </c>
    </row>
    <row r="18" spans="1:7" x14ac:dyDescent="0.3">
      <c r="A18" t="s">
        <v>21</v>
      </c>
      <c r="B18">
        <v>20414134</v>
      </c>
      <c r="C18" s="11">
        <v>1</v>
      </c>
      <c r="D18" s="11">
        <v>1</v>
      </c>
      <c r="G18" s="11">
        <v>1</v>
      </c>
    </row>
    <row r="19" spans="1:7" x14ac:dyDescent="0.3">
      <c r="A19" t="s">
        <v>22</v>
      </c>
      <c r="B19">
        <v>16772801</v>
      </c>
      <c r="F19" s="11">
        <v>1</v>
      </c>
      <c r="G19" s="11">
        <v>1</v>
      </c>
    </row>
    <row r="20" spans="1:7" x14ac:dyDescent="0.3">
      <c r="A20" t="s">
        <v>23</v>
      </c>
      <c r="B20">
        <v>24410959</v>
      </c>
      <c r="F20" s="11">
        <v>1</v>
      </c>
    </row>
    <row r="21" spans="1:7" x14ac:dyDescent="0.3">
      <c r="A21" t="s">
        <v>24</v>
      </c>
      <c r="B21">
        <v>16371893</v>
      </c>
      <c r="D21" s="11">
        <v>1</v>
      </c>
      <c r="G21" s="11">
        <v>1</v>
      </c>
    </row>
    <row r="22" spans="1:7" x14ac:dyDescent="0.3">
      <c r="A22" t="s">
        <v>25</v>
      </c>
      <c r="B22">
        <v>10700325</v>
      </c>
      <c r="F22" s="11">
        <v>1</v>
      </c>
      <c r="G22" s="11">
        <v>1</v>
      </c>
    </row>
    <row r="23" spans="1:7" x14ac:dyDescent="0.3">
      <c r="A23" t="s">
        <v>26</v>
      </c>
      <c r="B23">
        <v>8726198</v>
      </c>
      <c r="F23" s="11">
        <v>1</v>
      </c>
      <c r="G23" s="11">
        <v>1</v>
      </c>
    </row>
    <row r="24" spans="1:7" x14ac:dyDescent="0.3">
      <c r="A24" t="s">
        <v>27</v>
      </c>
      <c r="B24">
        <v>18614473</v>
      </c>
      <c r="F24" s="11">
        <v>1</v>
      </c>
      <c r="G24" s="11">
        <v>1</v>
      </c>
    </row>
    <row r="25" spans="1:7" x14ac:dyDescent="0.3">
      <c r="A25" t="s">
        <v>28</v>
      </c>
      <c r="B25">
        <v>17063403</v>
      </c>
      <c r="C25" s="11">
        <v>1</v>
      </c>
      <c r="G25" s="11">
        <v>1</v>
      </c>
    </row>
    <row r="26" spans="1:7" x14ac:dyDescent="0.3">
      <c r="A26" t="s">
        <v>29</v>
      </c>
      <c r="B26">
        <v>9152449</v>
      </c>
      <c r="C26" s="11">
        <v>1</v>
      </c>
      <c r="D26" s="11">
        <v>1</v>
      </c>
      <c r="G26" s="11">
        <v>1</v>
      </c>
    </row>
    <row r="27" spans="1:7" x14ac:dyDescent="0.3">
      <c r="A27" t="s">
        <v>30</v>
      </c>
      <c r="B27">
        <v>12361993</v>
      </c>
      <c r="C27" s="11">
        <v>1</v>
      </c>
      <c r="D27" s="11">
        <v>1</v>
      </c>
      <c r="G27" s="11">
        <v>1</v>
      </c>
    </row>
    <row r="28" spans="1:7" x14ac:dyDescent="0.3">
      <c r="A28" t="s">
        <v>31</v>
      </c>
      <c r="B28">
        <v>11064528</v>
      </c>
      <c r="C28" s="11">
        <v>1</v>
      </c>
      <c r="D28" s="11">
        <v>1</v>
      </c>
      <c r="G28" s="11">
        <v>1</v>
      </c>
    </row>
    <row r="29" spans="1:7" x14ac:dyDescent="0.3">
      <c r="A29" t="s">
        <v>32</v>
      </c>
      <c r="B29">
        <v>23597088</v>
      </c>
      <c r="C29" s="11">
        <v>1</v>
      </c>
      <c r="D29" s="11">
        <v>1</v>
      </c>
      <c r="G29" s="11">
        <v>1</v>
      </c>
    </row>
    <row r="30" spans="1:7" x14ac:dyDescent="0.3">
      <c r="A30" t="s">
        <v>33</v>
      </c>
      <c r="B30">
        <v>14652481</v>
      </c>
      <c r="C30" s="11">
        <v>1</v>
      </c>
      <c r="G30" s="11">
        <v>1</v>
      </c>
    </row>
    <row r="31" spans="1:7" x14ac:dyDescent="0.3">
      <c r="A31" t="s">
        <v>34</v>
      </c>
      <c r="B31">
        <v>24108283</v>
      </c>
      <c r="C31" s="11">
        <v>1</v>
      </c>
      <c r="G31" s="11">
        <v>1</v>
      </c>
    </row>
    <row r="32" spans="1:7" x14ac:dyDescent="0.3">
      <c r="A32" t="s">
        <v>35</v>
      </c>
      <c r="B32">
        <v>15510092</v>
      </c>
      <c r="E32" s="11">
        <v>1</v>
      </c>
      <c r="G32" s="11">
        <v>1</v>
      </c>
    </row>
    <row r="33" spans="1:7" x14ac:dyDescent="0.3">
      <c r="A33" t="s">
        <v>36</v>
      </c>
      <c r="B33">
        <v>20646286</v>
      </c>
      <c r="C33" s="11">
        <v>1</v>
      </c>
      <c r="D33" s="11">
        <v>1</v>
      </c>
      <c r="G33" s="11">
        <v>1</v>
      </c>
    </row>
    <row r="34" spans="1:7" x14ac:dyDescent="0.3">
      <c r="A34" t="s">
        <v>37</v>
      </c>
      <c r="B34">
        <v>25013000</v>
      </c>
      <c r="C34" s="11">
        <v>1</v>
      </c>
      <c r="G34" s="11">
        <v>1</v>
      </c>
    </row>
    <row r="35" spans="1:7" x14ac:dyDescent="0.3">
      <c r="A35" t="s">
        <v>38</v>
      </c>
      <c r="B35">
        <v>17225043</v>
      </c>
      <c r="C35" s="11">
        <v>1</v>
      </c>
      <c r="D35" s="11">
        <v>1</v>
      </c>
      <c r="G35" s="11">
        <v>1</v>
      </c>
    </row>
    <row r="36" spans="1:7" x14ac:dyDescent="0.3">
      <c r="A36" t="s">
        <v>39</v>
      </c>
      <c r="B36">
        <v>15502689</v>
      </c>
      <c r="C36" s="11">
        <v>1</v>
      </c>
      <c r="G36" s="11">
        <v>1</v>
      </c>
    </row>
    <row r="37" spans="1:7" x14ac:dyDescent="0.3">
      <c r="A37" t="s">
        <v>40</v>
      </c>
      <c r="B37">
        <v>18066631</v>
      </c>
      <c r="C37" s="11">
        <v>1</v>
      </c>
      <c r="D37" s="11">
        <v>1</v>
      </c>
      <c r="G37" s="11">
        <v>1</v>
      </c>
    </row>
    <row r="38" spans="1:7" x14ac:dyDescent="0.3">
      <c r="A38" t="s">
        <v>41</v>
      </c>
      <c r="B38">
        <v>15209452</v>
      </c>
      <c r="F38" s="11">
        <v>1</v>
      </c>
      <c r="G38" s="11">
        <v>1</v>
      </c>
    </row>
    <row r="39" spans="1:7" x14ac:dyDescent="0.3">
      <c r="A39" t="s">
        <v>42</v>
      </c>
      <c r="B39">
        <v>27855684</v>
      </c>
      <c r="F39" s="11">
        <v>1</v>
      </c>
      <c r="G39" s="11">
        <v>1</v>
      </c>
    </row>
    <row r="40" spans="1:7" x14ac:dyDescent="0.3">
      <c r="A40" t="s">
        <v>43</v>
      </c>
      <c r="B40">
        <v>28382810</v>
      </c>
      <c r="C40" s="11">
        <v>1</v>
      </c>
      <c r="G40" s="11">
        <v>1</v>
      </c>
    </row>
    <row r="41" spans="1:7" x14ac:dyDescent="0.3">
      <c r="A41" t="s">
        <v>44</v>
      </c>
      <c r="B41">
        <v>18091486</v>
      </c>
      <c r="C41" s="11">
        <v>1</v>
      </c>
      <c r="D41" s="11">
        <v>1</v>
      </c>
      <c r="G41" s="11">
        <v>1</v>
      </c>
    </row>
    <row r="42" spans="1:7" x14ac:dyDescent="0.3">
      <c r="A42" t="s">
        <v>45</v>
      </c>
      <c r="B42">
        <v>21957887</v>
      </c>
      <c r="C42" s="11">
        <v>1</v>
      </c>
      <c r="D42" s="11">
        <v>1</v>
      </c>
      <c r="G42" s="11">
        <v>1</v>
      </c>
    </row>
    <row r="43" spans="1:7" x14ac:dyDescent="0.3">
      <c r="A43" t="s">
        <v>46</v>
      </c>
      <c r="B43">
        <v>12685295</v>
      </c>
      <c r="E43" s="11">
        <v>1</v>
      </c>
    </row>
    <row r="44" spans="1:7" x14ac:dyDescent="0.3">
      <c r="A44" t="s">
        <v>47</v>
      </c>
      <c r="B44">
        <v>12838108</v>
      </c>
      <c r="D44" s="11">
        <v>1</v>
      </c>
      <c r="G44" s="11">
        <v>1</v>
      </c>
    </row>
    <row r="45" spans="1:7" x14ac:dyDescent="0.3">
      <c r="A45" t="s">
        <v>48</v>
      </c>
      <c r="B45">
        <v>19912626</v>
      </c>
      <c r="C45" s="11">
        <v>1</v>
      </c>
      <c r="E45" s="11">
        <v>1</v>
      </c>
      <c r="G45" s="11">
        <v>1</v>
      </c>
    </row>
    <row r="46" spans="1:7" x14ac:dyDescent="0.3">
      <c r="A46" t="s">
        <v>49</v>
      </c>
      <c r="B46">
        <v>27688311</v>
      </c>
      <c r="F46" s="11">
        <v>1</v>
      </c>
      <c r="G46" s="11">
        <v>1</v>
      </c>
    </row>
    <row r="47" spans="1:7" x14ac:dyDescent="0.3">
      <c r="A47" t="s">
        <v>50</v>
      </c>
      <c r="B47">
        <v>2940677</v>
      </c>
      <c r="C47" s="11">
        <v>1</v>
      </c>
      <c r="G47" s="11">
        <v>1</v>
      </c>
    </row>
    <row r="48" spans="1:7" x14ac:dyDescent="0.3">
      <c r="A48" t="s">
        <v>51</v>
      </c>
      <c r="B48">
        <v>14715392</v>
      </c>
      <c r="C48" s="11">
        <v>1</v>
      </c>
      <c r="G48" s="11">
        <v>1</v>
      </c>
    </row>
    <row r="49" spans="1:7" x14ac:dyDescent="0.3">
      <c r="A49" t="s">
        <v>52</v>
      </c>
      <c r="B49">
        <v>19209040</v>
      </c>
      <c r="C49" s="11">
        <v>1</v>
      </c>
      <c r="G49" s="11">
        <v>1</v>
      </c>
    </row>
    <row r="50" spans="1:7" x14ac:dyDescent="0.3">
      <c r="A50" t="s">
        <v>53</v>
      </c>
      <c r="B50">
        <v>19772583</v>
      </c>
      <c r="C50" s="11">
        <v>1</v>
      </c>
      <c r="G50" s="11">
        <v>1</v>
      </c>
    </row>
    <row r="51" spans="1:7" x14ac:dyDescent="0.3">
      <c r="A51" t="s">
        <v>54</v>
      </c>
      <c r="B51">
        <v>16254758</v>
      </c>
      <c r="F51" s="11">
        <v>1</v>
      </c>
      <c r="G51" s="11">
        <v>1</v>
      </c>
    </row>
    <row r="52" spans="1:7" x14ac:dyDescent="0.3">
      <c r="A52" t="s">
        <v>55</v>
      </c>
      <c r="B52">
        <v>25694850</v>
      </c>
      <c r="C52" s="11">
        <v>1</v>
      </c>
      <c r="G52" s="11">
        <v>1</v>
      </c>
    </row>
    <row r="53" spans="1:7" x14ac:dyDescent="0.3">
      <c r="A53" t="s">
        <v>56</v>
      </c>
      <c r="B53">
        <v>21796374</v>
      </c>
      <c r="C53" s="11">
        <v>1</v>
      </c>
      <c r="G53" s="11">
        <v>1</v>
      </c>
    </row>
    <row r="54" spans="1:7" x14ac:dyDescent="0.3">
      <c r="A54" t="s">
        <v>57</v>
      </c>
      <c r="B54">
        <v>19050587</v>
      </c>
      <c r="F54" s="11">
        <v>1</v>
      </c>
      <c r="G54" s="11">
        <v>1</v>
      </c>
    </row>
    <row r="55" spans="1:7" x14ac:dyDescent="0.3">
      <c r="A55" t="s">
        <v>58</v>
      </c>
      <c r="B55">
        <v>17522096</v>
      </c>
      <c r="F55" s="11">
        <v>1</v>
      </c>
      <c r="G55" s="11">
        <v>1</v>
      </c>
    </row>
    <row r="56" spans="1:7" x14ac:dyDescent="0.3">
      <c r="A56" t="s">
        <v>59</v>
      </c>
      <c r="B56">
        <v>23771553</v>
      </c>
      <c r="F56" s="11">
        <v>1</v>
      </c>
      <c r="G56" s="11">
        <v>1</v>
      </c>
    </row>
    <row r="57" spans="1:7" x14ac:dyDescent="0.3">
      <c r="A57" t="s">
        <v>60</v>
      </c>
      <c r="B57">
        <v>18298704</v>
      </c>
      <c r="C57" s="11">
        <v>1</v>
      </c>
      <c r="G57" s="11">
        <v>1</v>
      </c>
    </row>
    <row r="58" spans="1:7" x14ac:dyDescent="0.3">
      <c r="A58" t="s">
        <v>61</v>
      </c>
      <c r="B58">
        <v>16533195</v>
      </c>
      <c r="C58" s="11">
        <v>1</v>
      </c>
      <c r="G58" s="11">
        <v>1</v>
      </c>
    </row>
    <row r="59" spans="1:7" x14ac:dyDescent="0.3">
      <c r="A59" t="s">
        <v>62</v>
      </c>
      <c r="B59">
        <v>17504729</v>
      </c>
      <c r="F59" s="11">
        <v>1</v>
      </c>
      <c r="G59" s="11">
        <v>1</v>
      </c>
    </row>
    <row r="60" spans="1:7" x14ac:dyDescent="0.3">
      <c r="A60" s="2" t="s">
        <v>63</v>
      </c>
      <c r="B60" s="2"/>
      <c r="C60" s="12">
        <f>SUM(C3:C59)</f>
        <v>35</v>
      </c>
      <c r="D60" s="12">
        <f>SUM(D3:D59)</f>
        <v>20</v>
      </c>
      <c r="E60" s="12">
        <f>SUM(E3:E59)</f>
        <v>4</v>
      </c>
      <c r="F60" s="12">
        <f>SUM(F3:F59)</f>
        <v>17</v>
      </c>
      <c r="G60" s="12">
        <f>SUM(G3:G59)</f>
        <v>52</v>
      </c>
    </row>
    <row r="63" spans="1:7" x14ac:dyDescent="0.3">
      <c r="A63" t="s">
        <v>64</v>
      </c>
    </row>
    <row r="64" spans="1:7" x14ac:dyDescent="0.3">
      <c r="A64" t="s">
        <v>65</v>
      </c>
      <c r="D64" s="11">
        <v>1</v>
      </c>
    </row>
    <row r="65" spans="1:4" x14ac:dyDescent="0.3">
      <c r="A65" t="s">
        <v>66</v>
      </c>
      <c r="D65" s="11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E0544D60D6284684224A3200DBAE35" ma:contentTypeVersion="12" ma:contentTypeDescription="Create a new document." ma:contentTypeScope="" ma:versionID="715ec93c25950dcb68b93fc7243dd842">
  <xsd:schema xmlns:xsd="http://www.w3.org/2001/XMLSchema" xmlns:xs="http://www.w3.org/2001/XMLSchema" xmlns:p="http://schemas.microsoft.com/office/2006/metadata/properties" xmlns:ns2="1dbb4f9a-b4d1-484a-af68-baf38016de55" xmlns:ns3="5050ce75-aed8-457a-af48-2dcb752a2620" targetNamespace="http://schemas.microsoft.com/office/2006/metadata/properties" ma:root="true" ma:fieldsID="4b5b3d7e91e9aa915a1f0ef2c7294a22" ns2:_="" ns3:_="">
    <xsd:import namespace="1dbb4f9a-b4d1-484a-af68-baf38016de55"/>
    <xsd:import namespace="5050ce75-aed8-457a-af48-2dcb752a26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b4f9a-b4d1-484a-af68-baf38016d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0ce75-aed8-457a-af48-2dcb752a26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A3A6E-1410-42BD-8AFC-94C836134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33386-19C2-44F9-9631-9E96C4A1E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b4f9a-b4d1-484a-af68-baf38016de55"/>
    <ds:schemaRef ds:uri="5050ce75-aed8-457a-af48-2dcb752a26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4DE05-EFB5-4D25-A19B-637703A4E2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Search Strategy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2020-07-20T14:10:09Z</dcterms:created>
  <dcterms:modified xsi:type="dcterms:W3CDTF">2020-12-08T21:19:26Z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0x01010053E0544D60D6284684224A3200DBAE35</vt:lpwstr>
  </property>
</Properties>
</file>